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<sst xmlns="http://schemas.openxmlformats.org/spreadsheetml/2006/main" count="90" uniqueCount="50">
  <si>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评标情况表</t>
  </si>
  <si>
    <t>项目名称：</t>
  </si>
  <si>
    <t>2022年学生公寓床改造及搬迁项目（第一批）</t>
  </si>
  <si>
    <t>项目编号：N5100012022003189</t>
  </si>
  <si>
    <t>评标时间：2022/12/26</t>
  </si>
  <si>
    <t>评标过程</t>
  </si>
  <si>
    <t>序号</t>
  </si>
  <si>
    <t>投标人名称</t>
  </si>
  <si>
    <t>是否通过资格性审查</t>
  </si>
  <si>
    <t>是否通过符合性审查</t>
  </si>
  <si>
    <t>未通过原因</t>
  </si>
  <si>
    <t>是否根据政府扶持政策在评审时进行价格扣除</t>
  </si>
  <si>
    <t>技术参数
要求</t>
  </si>
  <si>
    <t>服务方案</t>
  </si>
  <si>
    <t>企业实力、履约能力</t>
  </si>
  <si>
    <t>业绩</t>
  </si>
  <si>
    <t>节能、环境标志、无线局域网产品</t>
  </si>
  <si>
    <t>技术评审平均分</t>
  </si>
  <si>
    <t>共同评审平均分</t>
  </si>
  <si>
    <t>报价</t>
  </si>
  <si>
    <t>总分</t>
  </si>
  <si>
    <t>排序</t>
  </si>
  <si>
    <t>报价金额（元）</t>
  </si>
  <si>
    <t>评标结果</t>
  </si>
  <si>
    <t>成都市更新家具有限公司</t>
  </si>
  <si>
    <t>是</t>
  </si>
  <si>
    <t>/</t>
  </si>
  <si>
    <t>否</t>
  </si>
  <si>
    <t>第一中标候选人：</t>
  </si>
  <si>
    <t>，</t>
  </si>
  <si>
    <t xml:space="preserve"> 投标金额：</t>
  </si>
  <si>
    <t>.00元</t>
  </si>
  <si>
    <t>；</t>
  </si>
  <si>
    <t>成都汇鸿教学设备制造有限公司</t>
  </si>
  <si>
    <t>第二中标候选人：</t>
  </si>
  <si>
    <t>成都正蓉王牌办公家具有限公司</t>
  </si>
  <si>
    <t>第三中标候选人：</t>
  </si>
  <si>
    <t>。</t>
  </si>
  <si>
    <t>成都华鑫凯美佳科技有限公司</t>
  </si>
  <si>
    <t>成都双流三兴家俱实业有限公司</t>
  </si>
  <si>
    <t>四川领南家具有限公司</t>
  </si>
  <si>
    <t>四川省简阳市兴华教学仪器设备有限公司</t>
  </si>
  <si>
    <t>缺少商务应答表</t>
  </si>
  <si>
    <t>北京大为家具集团有限公司</t>
  </si>
  <si>
    <t>未实质性响应商务应答表第5项</t>
  </si>
  <si>
    <t>四川省三新教学设备有限公司</t>
  </si>
  <si>
    <t>单项限价不满足实质性要求</t>
  </si>
  <si>
    <t>四川简洲教学设备有限公司</t>
  </si>
  <si>
    <t>四川森森展示设备有限公司</t>
  </si>
  <si>
    <t>未按招标文件要求提供授权委托书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</si>
</sst>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50" fillId="0" borderId="13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 wrapText="1"/>
    </xf>
    <xf numFmtId="177" fontId="50" fillId="0" borderId="13" xfId="0" applyNumberFormat="1" applyFont="1" applyBorder="1" applyAlignment="1">
      <alignment horizontal="center" vertical="center" wrapText="1"/>
    </xf>
    <xf numFmtId="177" fontId="50" fillId="0" borderId="13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176" fontId="50" fillId="0" borderId="15" xfId="0" applyNumberFormat="1" applyFont="1" applyBorder="1" applyAlignment="1">
      <alignment horizontal="center" vertical="center"/>
    </xf>
    <xf numFmtId="176" fontId="50" fillId="0" borderId="15" xfId="0" applyNumberFormat="1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0" fontId="50" fillId="0" borderId="19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49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77" fontId="49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Alignment="1">
      <alignment horizontal="left" vertical="center"/>
    </xf>
    <xf numFmtId="177" fontId="50" fillId="0" borderId="14" xfId="0" applyNumberFormat="1" applyFont="1" applyBorder="1" applyAlignment="1">
      <alignment horizontal="center" vertical="center" wrapText="1"/>
    </xf>
    <xf numFmtId="177" fontId="50" fillId="0" borderId="13" xfId="0" applyNumberFormat="1" applyFont="1" applyBorder="1" applyAlignment="1">
      <alignment horizontal="center" vertical="center"/>
    </xf>
    <xf numFmtId="177" fontId="50" fillId="0" borderId="18" xfId="0" applyNumberFormat="1" applyFont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177" fontId="50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77" fontId="0" fillId="0" borderId="0" xfId="0" applyNumberFormat="1" applyFont="1" applyAlignment="1">
      <alignment horizontal="left" vertical="center" wrapText="1"/>
    </xf>
    <xf numFmtId="177" fontId="50" fillId="0" borderId="9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177" fontId="0" fillId="0" borderId="23" xfId="0" applyNumberForma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177" fontId="0" fillId="0" borderId="25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177" fontId="50" fillId="0" borderId="19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177" fontId="0" fillId="0" borderId="27" xfId="0" applyNumberFormat="1" applyBorder="1" applyAlignment="1">
      <alignment vertical="center"/>
    </xf>
    <xf numFmtId="0" fontId="50" fillId="0" borderId="28" xfId="0" applyNumberFormat="1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177" fontId="0" fillId="0" borderId="30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6"/>
  <sheetViews>
    <sheetView tabSelected="1" zoomScale="85" zoomScaleNormal="85" zoomScaleSheetLayoutView="100" workbookViewId="0" topLeftCell="A1">
      <selection activeCell="R13" sqref="R13"/>
    </sheetView>
  </sheetViews>
  <sheetFormatPr defaultColWidth="8.75390625" defaultRowHeight="39.75" customHeight="1"/>
  <cols>
    <col min="1" max="1" width="10.625" style="3" customWidth="1"/>
    <col min="2" max="2" width="39.375" style="3" customWidth="1"/>
    <col min="3" max="5" width="7.625" style="3" customWidth="1"/>
    <col min="6" max="6" width="12.625" style="4" customWidth="1"/>
    <col min="7" max="7" width="9.625" style="4" customWidth="1"/>
    <col min="8" max="8" width="7.625" style="4" customWidth="1"/>
    <col min="9" max="9" width="11.00390625" style="4" customWidth="1"/>
    <col min="10" max="10" width="10.25390625" style="4" customWidth="1"/>
    <col min="11" max="11" width="14.50390625" style="4" customWidth="1"/>
    <col min="12" max="12" width="9.875" style="4" customWidth="1"/>
    <col min="13" max="13" width="9.625" style="4" customWidth="1"/>
    <col min="14" max="15" width="9.625" style="5" customWidth="1"/>
    <col min="16" max="16" width="9.625" style="6" customWidth="1"/>
    <col min="17" max="17" width="15.75390625" style="7" customWidth="1"/>
    <col min="18" max="18" width="35.625" style="8" customWidth="1"/>
    <col min="19" max="19" width="28.625" style="7" customWidth="1"/>
    <col min="20" max="20" width="11.625" style="9" hidden="1" customWidth="1"/>
    <col min="21" max="21" width="11.625" style="10" hidden="1" customWidth="1"/>
    <col min="22" max="23" width="11.625" style="9" hidden="1" customWidth="1"/>
    <col min="24" max="24" width="11.625" style="11" hidden="1" customWidth="1"/>
    <col min="25" max="25" width="11.625" style="9" hidden="1" customWidth="1"/>
    <col min="26" max="26" width="9.00390625" style="3" hidden="1" customWidth="1"/>
    <col min="27" max="42" width="9.00390625" style="3" bestFit="1" customWidth="1"/>
    <col min="43" max="245" width="8.75390625" style="3" customWidth="1"/>
  </cols>
  <sheetData>
    <row r="1" spans="1:18" ht="39.7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40"/>
      <c r="R1" s="41"/>
    </row>
    <row r="2" spans="1:25" s="1" customFormat="1" ht="39.75" customHeigh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2"/>
      <c r="R2" s="43"/>
      <c r="S2" s="44"/>
      <c r="T2" s="45"/>
      <c r="U2" s="46"/>
      <c r="V2" s="45"/>
      <c r="W2" s="45"/>
      <c r="X2" s="47"/>
      <c r="Y2" s="45"/>
    </row>
    <row r="3" spans="1:245" s="1" customFormat="1" ht="45" customHeight="1">
      <c r="A3" s="16" t="s">
        <v>1</v>
      </c>
      <c r="B3" s="17" t="s">
        <v>2</v>
      </c>
      <c r="C3" s="18"/>
      <c r="D3" s="18"/>
      <c r="E3" s="18"/>
      <c r="F3" s="19"/>
      <c r="G3" s="20" t="s">
        <v>3</v>
      </c>
      <c r="H3" s="21"/>
      <c r="I3" s="21"/>
      <c r="J3" s="21"/>
      <c r="K3" s="21"/>
      <c r="L3" s="21"/>
      <c r="M3" s="21"/>
      <c r="N3" s="21"/>
      <c r="O3" s="21"/>
      <c r="P3" s="21"/>
      <c r="Q3" s="48"/>
      <c r="R3" s="35" t="s">
        <v>4</v>
      </c>
      <c r="S3" s="33"/>
      <c r="T3" s="9"/>
      <c r="U3" s="10"/>
      <c r="V3" s="9"/>
      <c r="W3" s="9"/>
      <c r="X3" s="11"/>
      <c r="Y3" s="9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</row>
    <row r="4" spans="1:25" s="1" customFormat="1" ht="39.75" customHeight="1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49"/>
      <c r="R4" s="22"/>
      <c r="S4" s="49"/>
      <c r="T4" s="45"/>
      <c r="U4" s="46"/>
      <c r="V4" s="45"/>
      <c r="W4" s="45"/>
      <c r="X4" s="47"/>
      <c r="Y4" s="45"/>
    </row>
    <row r="5" spans="1:245" s="2" customFormat="1" ht="60" customHeight="1">
      <c r="A5" s="23" t="s">
        <v>6</v>
      </c>
      <c r="B5" s="24" t="s">
        <v>7</v>
      </c>
      <c r="C5" s="25" t="s">
        <v>8</v>
      </c>
      <c r="D5" s="25" t="s">
        <v>9</v>
      </c>
      <c r="E5" s="25" t="s">
        <v>10</v>
      </c>
      <c r="F5" s="25" t="s">
        <v>11</v>
      </c>
      <c r="G5" s="26" t="s">
        <v>12</v>
      </c>
      <c r="H5" s="26" t="s">
        <v>13</v>
      </c>
      <c r="I5" s="35" t="s">
        <v>14</v>
      </c>
      <c r="J5" s="35" t="s">
        <v>15</v>
      </c>
      <c r="K5" s="35" t="s">
        <v>16</v>
      </c>
      <c r="L5" s="35" t="s">
        <v>17</v>
      </c>
      <c r="M5" s="35" t="s">
        <v>18</v>
      </c>
      <c r="N5" s="36" t="s">
        <v>19</v>
      </c>
      <c r="O5" s="37" t="s">
        <v>20</v>
      </c>
      <c r="P5" s="38" t="s">
        <v>21</v>
      </c>
      <c r="Q5" s="50" t="s">
        <v>22</v>
      </c>
      <c r="R5" s="51" t="s">
        <v>23</v>
      </c>
      <c r="S5" s="52"/>
      <c r="T5" s="53"/>
      <c r="U5" s="54"/>
      <c r="V5" s="53"/>
      <c r="W5" s="53"/>
      <c r="X5" s="55"/>
      <c r="Y5" s="53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</row>
    <row r="6" spans="1:26" ht="39.75" customHeight="1">
      <c r="A6" s="27">
        <v>1</v>
      </c>
      <c r="B6" s="28" t="s">
        <v>24</v>
      </c>
      <c r="C6" s="29" t="s">
        <v>25</v>
      </c>
      <c r="D6" s="30" t="s">
        <v>25</v>
      </c>
      <c r="E6" s="31" t="s">
        <v>26</v>
      </c>
      <c r="F6" s="32" t="s">
        <v>27</v>
      </c>
      <c r="G6" s="32">
        <v>215</v>
      </c>
      <c r="H6" s="32">
        <v>56.5</v>
      </c>
      <c r="I6" s="32">
        <v>65</v>
      </c>
      <c r="J6" s="32">
        <v>7.5</v>
      </c>
      <c r="K6" s="32">
        <v>5</v>
      </c>
      <c r="L6" s="32">
        <f aca="true" t="shared" si="0" ref="L6:L11">(G6+H6)/5</f>
        <v>54.3</v>
      </c>
      <c r="M6" s="32">
        <f aca="true" t="shared" si="1" ref="M6:M11">(I6+J6+K6)/5</f>
        <v>15.5</v>
      </c>
      <c r="N6" s="32">
        <v>17.75</v>
      </c>
      <c r="O6" s="32">
        <f aca="true" t="shared" si="2" ref="O6:O11">L6+M6+N6</f>
        <v>87.55</v>
      </c>
      <c r="P6" s="39">
        <f>RANK(O6,$O$6:$O$9)</f>
        <v>1</v>
      </c>
      <c r="Q6" s="56">
        <v>2629840</v>
      </c>
      <c r="R6" s="57" t="str">
        <f>T6&amp;U6&amp;V6</f>
        <v>第一中标候选人：成都市更新家具有限公司，</v>
      </c>
      <c r="S6" s="58" t="str">
        <f>W6&amp;X6&amp;Y6&amp;Z6</f>
        <v> 投标金额：2629840.00元；</v>
      </c>
      <c r="T6" s="9" t="s">
        <v>28</v>
      </c>
      <c r="U6" s="10" t="str">
        <f>B6</f>
        <v>成都市更新家具有限公司</v>
      </c>
      <c r="V6" s="9" t="s">
        <v>29</v>
      </c>
      <c r="W6" s="9" t="s">
        <v>30</v>
      </c>
      <c r="X6" s="11">
        <f>Q6</f>
        <v>2629840</v>
      </c>
      <c r="Y6" s="9" t="s">
        <v>31</v>
      </c>
      <c r="Z6" s="3" t="s">
        <v>32</v>
      </c>
    </row>
    <row r="7" spans="1:245" ht="39.75" customHeight="1">
      <c r="A7" s="27">
        <v>2</v>
      </c>
      <c r="B7" s="28" t="s">
        <v>33</v>
      </c>
      <c r="C7" s="29" t="s">
        <v>25</v>
      </c>
      <c r="D7" s="30" t="s">
        <v>25</v>
      </c>
      <c r="E7" s="31" t="s">
        <v>26</v>
      </c>
      <c r="F7" s="32" t="s">
        <v>27</v>
      </c>
      <c r="G7" s="32">
        <v>215</v>
      </c>
      <c r="H7" s="32">
        <v>55.5</v>
      </c>
      <c r="I7" s="32">
        <v>65</v>
      </c>
      <c r="J7" s="32">
        <v>7.5</v>
      </c>
      <c r="K7" s="32">
        <v>5</v>
      </c>
      <c r="L7" s="32">
        <f t="shared" si="0"/>
        <v>54.1</v>
      </c>
      <c r="M7" s="32">
        <f t="shared" si="1"/>
        <v>15.5</v>
      </c>
      <c r="N7" s="32">
        <v>17.41</v>
      </c>
      <c r="O7" s="32">
        <f t="shared" si="2"/>
        <v>87.00999999999999</v>
      </c>
      <c r="P7" s="39">
        <f>RANK(O7,$O$6:$O$9)</f>
        <v>2</v>
      </c>
      <c r="Q7" s="56">
        <v>2680770</v>
      </c>
      <c r="R7" s="59" t="str">
        <f>T7&amp;U7&amp;V7</f>
        <v>第二中标候选人：成都汇鸿教学设备制造有限公司，</v>
      </c>
      <c r="S7" s="60" t="str">
        <f>W7&amp;X7&amp;Y7&amp;Z7</f>
        <v> 投标金额：2680770.00元；</v>
      </c>
      <c r="T7" s="9" t="s">
        <v>34</v>
      </c>
      <c r="U7" s="10" t="str">
        <f>B7</f>
        <v>成都汇鸿教学设备制造有限公司</v>
      </c>
      <c r="V7" s="9" t="s">
        <v>29</v>
      </c>
      <c r="W7" s="9" t="s">
        <v>30</v>
      </c>
      <c r="X7" s="11">
        <f>Q7</f>
        <v>2680770</v>
      </c>
      <c r="Y7" s="9" t="s">
        <v>31</v>
      </c>
      <c r="Z7" s="3" t="s">
        <v>32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39.75" customHeight="1">
      <c r="A8" s="27">
        <v>3</v>
      </c>
      <c r="B8" s="28" t="s">
        <v>35</v>
      </c>
      <c r="C8" s="29" t="s">
        <v>25</v>
      </c>
      <c r="D8" s="30" t="s">
        <v>25</v>
      </c>
      <c r="E8" s="31" t="s">
        <v>26</v>
      </c>
      <c r="F8" s="32" t="s">
        <v>27</v>
      </c>
      <c r="G8" s="32">
        <v>209.8</v>
      </c>
      <c r="H8" s="32">
        <v>50.25</v>
      </c>
      <c r="I8" s="32">
        <v>0</v>
      </c>
      <c r="J8" s="32">
        <v>0</v>
      </c>
      <c r="K8" s="32">
        <v>0</v>
      </c>
      <c r="L8" s="32">
        <f t="shared" si="0"/>
        <v>52.010000000000005</v>
      </c>
      <c r="M8" s="32">
        <f t="shared" si="1"/>
        <v>0</v>
      </c>
      <c r="N8" s="32">
        <v>30</v>
      </c>
      <c r="O8" s="32">
        <f t="shared" si="2"/>
        <v>82.01</v>
      </c>
      <c r="P8" s="39">
        <f>RANK(O8,$O$6:$O$9)</f>
        <v>3</v>
      </c>
      <c r="Q8" s="56">
        <v>1555680</v>
      </c>
      <c r="R8" s="59" t="str">
        <f>T8&amp;U8&amp;V8</f>
        <v>第三中标候选人：成都正蓉王牌办公家具有限公司，</v>
      </c>
      <c r="S8" s="60" t="str">
        <f>W8&amp;X8&amp;Y8&amp;Z8</f>
        <v> 投标金额：1555680.00元。</v>
      </c>
      <c r="T8" s="9" t="s">
        <v>36</v>
      </c>
      <c r="U8" s="10" t="str">
        <f>B8</f>
        <v>成都正蓉王牌办公家具有限公司</v>
      </c>
      <c r="V8" s="9" t="s">
        <v>29</v>
      </c>
      <c r="W8" s="9" t="s">
        <v>30</v>
      </c>
      <c r="X8" s="11">
        <f>Q8</f>
        <v>1555680</v>
      </c>
      <c r="Y8" s="9" t="s">
        <v>31</v>
      </c>
      <c r="Z8" s="3" t="s">
        <v>37</v>
      </c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39.75" customHeight="1">
      <c r="A9" s="27">
        <v>4</v>
      </c>
      <c r="B9" s="28" t="s">
        <v>38</v>
      </c>
      <c r="C9" s="29" t="s">
        <v>25</v>
      </c>
      <c r="D9" s="30" t="s">
        <v>25</v>
      </c>
      <c r="E9" s="31" t="s">
        <v>26</v>
      </c>
      <c r="F9" s="32" t="s">
        <v>27</v>
      </c>
      <c r="G9" s="32">
        <v>209.8</v>
      </c>
      <c r="H9" s="32">
        <v>52.5</v>
      </c>
      <c r="I9" s="32">
        <v>37.5</v>
      </c>
      <c r="J9" s="32">
        <v>7.5</v>
      </c>
      <c r="K9" s="32">
        <v>0</v>
      </c>
      <c r="L9" s="32">
        <f t="shared" si="0"/>
        <v>52.46</v>
      </c>
      <c r="M9" s="32">
        <f t="shared" si="1"/>
        <v>9</v>
      </c>
      <c r="N9" s="32">
        <v>16.63</v>
      </c>
      <c r="O9" s="32">
        <f t="shared" si="2"/>
        <v>78.09</v>
      </c>
      <c r="P9" s="39">
        <f>RANK(O9,$O$6:$O$9)</f>
        <v>4</v>
      </c>
      <c r="Q9" s="56">
        <v>2805780</v>
      </c>
      <c r="R9" s="59">
        <f>T9&amp;U9&amp;V9</f>
      </c>
      <c r="S9" s="60">
        <f>W9&amp;X9&amp;Z9</f>
      </c>
      <c r="T9" s="61"/>
      <c r="U9" s="62"/>
      <c r="V9" s="61"/>
      <c r="W9" s="61"/>
      <c r="X9" s="63"/>
      <c r="Y9" s="6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39.75" customHeight="1">
      <c r="A10" s="27">
        <v>5</v>
      </c>
      <c r="B10" s="28" t="s">
        <v>39</v>
      </c>
      <c r="C10" s="29" t="s">
        <v>25</v>
      </c>
      <c r="D10" s="22" t="s">
        <v>25</v>
      </c>
      <c r="E10" s="31" t="s">
        <v>26</v>
      </c>
      <c r="F10" s="33" t="s">
        <v>27</v>
      </c>
      <c r="G10" s="32">
        <v>209.8</v>
      </c>
      <c r="H10" s="33">
        <v>34</v>
      </c>
      <c r="I10" s="33">
        <v>47.5</v>
      </c>
      <c r="J10" s="33">
        <v>7.5</v>
      </c>
      <c r="K10" s="33">
        <v>0</v>
      </c>
      <c r="L10" s="32">
        <f t="shared" si="0"/>
        <v>48.760000000000005</v>
      </c>
      <c r="M10" s="32">
        <f t="shared" si="1"/>
        <v>11</v>
      </c>
      <c r="N10" s="33">
        <v>16.87</v>
      </c>
      <c r="O10" s="32">
        <f t="shared" si="2"/>
        <v>76.63000000000001</v>
      </c>
      <c r="P10" s="25">
        <v>5</v>
      </c>
      <c r="Q10" s="64">
        <v>2766888</v>
      </c>
      <c r="R10" s="65"/>
      <c r="S10" s="66"/>
      <c r="T10" s="61"/>
      <c r="U10" s="62"/>
      <c r="V10" s="61"/>
      <c r="W10" s="61"/>
      <c r="X10" s="63"/>
      <c r="Y10" s="61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39.75" customHeight="1">
      <c r="A11" s="27">
        <v>6</v>
      </c>
      <c r="B11" s="28" t="s">
        <v>40</v>
      </c>
      <c r="C11" s="29" t="s">
        <v>25</v>
      </c>
      <c r="D11" s="22" t="s">
        <v>25</v>
      </c>
      <c r="E11" s="31" t="s">
        <v>26</v>
      </c>
      <c r="F11" s="33" t="s">
        <v>27</v>
      </c>
      <c r="G11" s="32">
        <v>209.8</v>
      </c>
      <c r="H11" s="33">
        <v>52.5</v>
      </c>
      <c r="I11" s="33">
        <v>0</v>
      </c>
      <c r="J11" s="33">
        <v>5</v>
      </c>
      <c r="K11" s="33">
        <v>0</v>
      </c>
      <c r="L11" s="32">
        <f t="shared" si="0"/>
        <v>52.46</v>
      </c>
      <c r="M11" s="32">
        <f t="shared" si="1"/>
        <v>1</v>
      </c>
      <c r="N11" s="33">
        <v>17.2</v>
      </c>
      <c r="O11" s="32">
        <f t="shared" si="2"/>
        <v>70.66</v>
      </c>
      <c r="P11" s="25">
        <v>6</v>
      </c>
      <c r="Q11" s="64">
        <v>2713180</v>
      </c>
      <c r="R11" s="65"/>
      <c r="S11" s="66"/>
      <c r="T11" s="61"/>
      <c r="U11" s="62"/>
      <c r="V11" s="61"/>
      <c r="W11" s="61"/>
      <c r="X11" s="63"/>
      <c r="Y11" s="6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39.75" customHeight="1">
      <c r="A12" s="27">
        <v>7</v>
      </c>
      <c r="B12" s="28" t="s">
        <v>41</v>
      </c>
      <c r="C12" s="29" t="s">
        <v>25</v>
      </c>
      <c r="D12" s="22" t="s">
        <v>27</v>
      </c>
      <c r="E12" s="20" t="s">
        <v>42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67"/>
      <c r="R12" s="65"/>
      <c r="S12" s="66"/>
      <c r="T12" s="61"/>
      <c r="U12" s="62"/>
      <c r="V12" s="61"/>
      <c r="W12" s="61"/>
      <c r="X12" s="63"/>
      <c r="Y12" s="6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39.75" customHeight="1">
      <c r="A13" s="27">
        <v>8</v>
      </c>
      <c r="B13" s="28" t="s">
        <v>43</v>
      </c>
      <c r="C13" s="29" t="s">
        <v>25</v>
      </c>
      <c r="D13" s="22" t="s">
        <v>27</v>
      </c>
      <c r="E13" s="20" t="s">
        <v>44</v>
      </c>
      <c r="F13" s="21" t="s">
        <v>27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67">
        <v>0</v>
      </c>
      <c r="R13" s="65"/>
      <c r="S13" s="66"/>
      <c r="T13" s="61"/>
      <c r="U13" s="62"/>
      <c r="V13" s="61"/>
      <c r="W13" s="61"/>
      <c r="X13" s="63"/>
      <c r="Y13" s="61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39.75" customHeight="1">
      <c r="A14" s="27">
        <v>9</v>
      </c>
      <c r="B14" s="28" t="s">
        <v>45</v>
      </c>
      <c r="C14" s="29" t="s">
        <v>25</v>
      </c>
      <c r="D14" s="22" t="s">
        <v>27</v>
      </c>
      <c r="E14" s="20" t="s">
        <v>46</v>
      </c>
      <c r="F14" s="21" t="s">
        <v>27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67">
        <v>0</v>
      </c>
      <c r="R14" s="65"/>
      <c r="S14" s="66"/>
      <c r="T14" s="61"/>
      <c r="U14" s="62"/>
      <c r="V14" s="61"/>
      <c r="W14" s="61"/>
      <c r="X14" s="63"/>
      <c r="Y14" s="61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39.75" customHeight="1">
      <c r="A15" s="27">
        <v>10</v>
      </c>
      <c r="B15" s="28" t="s">
        <v>47</v>
      </c>
      <c r="C15" s="29" t="s">
        <v>25</v>
      </c>
      <c r="D15" s="22" t="s">
        <v>27</v>
      </c>
      <c r="E15" s="20" t="s">
        <v>46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67"/>
      <c r="R15" s="65"/>
      <c r="S15" s="66"/>
      <c r="T15" s="61"/>
      <c r="U15" s="62"/>
      <c r="V15" s="61"/>
      <c r="W15" s="61"/>
      <c r="X15" s="63"/>
      <c r="Y15" s="61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39.75" customHeight="1">
      <c r="A16" s="27">
        <v>11</v>
      </c>
      <c r="B16" s="28" t="s">
        <v>48</v>
      </c>
      <c r="C16" s="22" t="s">
        <v>27</v>
      </c>
      <c r="D16" s="17" t="s">
        <v>49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68"/>
      <c r="R16" s="69"/>
      <c r="S16" s="70"/>
      <c r="T16" s="61"/>
      <c r="U16" s="62"/>
      <c r="V16" s="61"/>
      <c r="W16" s="61"/>
      <c r="X16" s="63"/>
      <c r="Y16" s="61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</sheetData>
  <sheetProtection/>
  <mergeCells count="12">
    <mergeCell ref="A1:R1"/>
    <mergeCell ref="A2:S2"/>
    <mergeCell ref="B3:F3"/>
    <mergeCell ref="G3:Q3"/>
    <mergeCell ref="R3:S3"/>
    <mergeCell ref="A4:S4"/>
    <mergeCell ref="R5:S5"/>
    <mergeCell ref="E12:Q12"/>
    <mergeCell ref="E13:Q13"/>
    <mergeCell ref="E14:Q14"/>
    <mergeCell ref="E15:Q15"/>
    <mergeCell ref="D16:Q16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飞上天的鱼</cp:lastModifiedBy>
  <dcterms:created xsi:type="dcterms:W3CDTF">2016-01-02T10:55:55Z</dcterms:created>
  <dcterms:modified xsi:type="dcterms:W3CDTF">2022-12-27T08:10:54Z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D99D71E5AB80454CA23E63EC93C41C70</vt:lpwstr>
  </property>
</Properties>
</file>