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<sst xmlns="http://schemas.openxmlformats.org/spreadsheetml/2006/main" count="54" uniqueCount="36">
  <si>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评审情况表</t>
  </si>
  <si>
    <t>项目名称：</t>
  </si>
  <si>
    <t>2023年壤塘县马铃薯品种更新更换项目</t>
  </si>
  <si>
    <t>项目编号：N5132302022000150</t>
  </si>
  <si>
    <t>评审时间：2023/01/09</t>
  </si>
  <si>
    <t>评审过程</t>
  </si>
  <si>
    <t>序号</t>
  </si>
  <si>
    <t>供应商名称</t>
  </si>
  <si>
    <t>是否通过资格性审查</t>
  </si>
  <si>
    <t>是否通过完整性、有效性审查</t>
  </si>
  <si>
    <t>未通过原因</t>
  </si>
  <si>
    <t>是否根据政府扶持政策在评审时进行价格扣除</t>
  </si>
  <si>
    <t>报价</t>
  </si>
  <si>
    <t>技术参数要求</t>
  </si>
  <si>
    <t>实施方案</t>
  </si>
  <si>
    <t>售后服务方案</t>
  </si>
  <si>
    <t>履约能力</t>
  </si>
  <si>
    <t>平均总分</t>
  </si>
  <si>
    <t>排序</t>
  </si>
  <si>
    <t>报价金额（元）</t>
  </si>
  <si>
    <t>评审结果</t>
  </si>
  <si>
    <t>通江县郑土豆农业科技有限公司</t>
  </si>
  <si>
    <t>是</t>
  </si>
  <si>
    <t>/</t>
  </si>
  <si>
    <t>否</t>
  </si>
  <si>
    <t>第一成交候选人：</t>
  </si>
  <si>
    <t xml:space="preserve">第一成交候选人：  </t>
  </si>
  <si>
    <t>，</t>
  </si>
  <si>
    <t>成交金额：</t>
  </si>
  <si>
    <t>.00元</t>
  </si>
  <si>
    <t>；</t>
  </si>
  <si>
    <t>广元市喜丰收农业科技开发有限公司</t>
  </si>
  <si>
    <t xml:space="preserve">第二成交候选人：  </t>
  </si>
  <si>
    <t>通江忠宏商贸有限公司</t>
  </si>
  <si>
    <t xml:space="preserve">第三成交候选人：  </t>
  </si>
  <si>
    <t>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</si>
</sst>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4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 wrapText="1"/>
    </xf>
    <xf numFmtId="177" fontId="5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0" borderId="20" xfId="0" applyNumberFormat="1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176" fontId="50" fillId="0" borderId="16" xfId="0" applyNumberFormat="1" applyFont="1" applyBorder="1" applyAlignment="1">
      <alignment horizontal="center" vertical="center" wrapText="1"/>
    </xf>
    <xf numFmtId="0" fontId="50" fillId="0" borderId="24" xfId="0" applyNumberFormat="1" applyFont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26" xfId="0" applyNumberFormat="1" applyFont="1" applyBorder="1" applyAlignment="1">
      <alignment horizontal="center" vertical="center" wrapText="1"/>
    </xf>
    <xf numFmtId="176" fontId="50" fillId="0" borderId="21" xfId="0" applyNumberFormat="1" applyFont="1" applyBorder="1" applyAlignment="1">
      <alignment horizontal="center" vertical="center" wrapText="1"/>
    </xf>
    <xf numFmtId="176" fontId="50" fillId="0" borderId="27" xfId="0" applyNumberFormat="1" applyFont="1" applyBorder="1" applyAlignment="1">
      <alignment horizontal="center" vertical="center" wrapText="1"/>
    </xf>
    <xf numFmtId="176" fontId="50" fillId="0" borderId="28" xfId="0" applyNumberFormat="1" applyFont="1" applyBorder="1" applyAlignment="1">
      <alignment horizontal="left" vertical="center" wrapText="1"/>
    </xf>
    <xf numFmtId="176" fontId="50" fillId="0" borderId="24" xfId="0" applyNumberFormat="1" applyFont="1" applyBorder="1" applyAlignment="1">
      <alignment horizontal="center" vertical="center" wrapText="1"/>
    </xf>
    <xf numFmtId="176" fontId="50" fillId="0" borderId="0" xfId="0" applyNumberFormat="1" applyFont="1" applyBorder="1" applyAlignment="1">
      <alignment horizontal="left" vertical="center" wrapText="1"/>
    </xf>
    <xf numFmtId="176" fontId="50" fillId="0" borderId="29" xfId="0" applyNumberFormat="1" applyFont="1" applyBorder="1" applyAlignment="1">
      <alignment horizontal="center" vertical="center" wrapText="1"/>
    </xf>
    <xf numFmtId="176" fontId="50" fillId="0" borderId="3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50" fillId="0" borderId="33" xfId="0" applyNumberFormat="1" applyFont="1" applyBorder="1" applyAlignment="1">
      <alignment horizontal="left" vertical="center" wrapText="1"/>
    </xf>
    <xf numFmtId="176" fontId="50" fillId="0" borderId="0" xfId="0" applyNumberFormat="1" applyFont="1" applyBorder="1" applyAlignment="1">
      <alignment horizontal="left" vertical="center" wrapText="1"/>
    </xf>
    <xf numFmtId="176" fontId="50" fillId="0" borderId="34" xfId="0" applyNumberFormat="1" applyFont="1" applyBorder="1" applyAlignment="1">
      <alignment horizontal="left" vertical="center" wrapText="1"/>
    </xf>
    <xf numFmtId="176" fontId="50" fillId="0" borderId="35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8"/>
  <sheetViews>
    <sheetView tabSelected="1" zoomScale="85" zoomScaleNormal="85" zoomScaleSheetLayoutView="100" workbookViewId="0" topLeftCell="A3">
      <selection activeCell="J13" sqref="J13"/>
    </sheetView>
  </sheetViews>
  <sheetFormatPr defaultColWidth="8.75390625" defaultRowHeight="39.75" customHeight="1"/>
  <cols>
    <col min="1" max="1" width="10.625" style="3" customWidth="1"/>
    <col min="2" max="2" width="35.25390625" style="3" customWidth="1"/>
    <col min="3" max="3" width="8.875" style="3" customWidth="1"/>
    <col min="4" max="4" width="11.125" style="3" customWidth="1"/>
    <col min="5" max="5" width="7.625" style="3" customWidth="1"/>
    <col min="6" max="6" width="13.375" style="3" customWidth="1"/>
    <col min="7" max="8" width="7.625" style="4" customWidth="1"/>
    <col min="9" max="11" width="9.875" style="4" customWidth="1"/>
    <col min="12" max="12" width="10.25390625" style="5" customWidth="1"/>
    <col min="13" max="13" width="9.625" style="6" customWidth="1"/>
    <col min="14" max="14" width="15.75390625" style="6" customWidth="1"/>
    <col min="15" max="15" width="17.25390625" style="6" customWidth="1"/>
    <col min="16" max="16" width="28.625" style="7" customWidth="1"/>
    <col min="17" max="17" width="25.625" style="7" customWidth="1"/>
    <col min="18" max="18" width="17.625" style="8" hidden="1" customWidth="1"/>
    <col min="19" max="19" width="9.00390625" style="9" hidden="1" customWidth="1"/>
    <col min="20" max="20" width="5.875" style="9" hidden="1" customWidth="1"/>
    <col min="21" max="21" width="13.125" style="9" hidden="1" customWidth="1"/>
    <col min="22" max="23" width="8.125" style="9" hidden="1" customWidth="1"/>
    <col min="24" max="24" width="9.00390625" style="9" hidden="1" customWidth="1"/>
    <col min="25" max="25" width="9.00390625" style="10" hidden="1" customWidth="1"/>
    <col min="26" max="26" width="9.00390625" style="10" bestFit="1" customWidth="1"/>
    <col min="27" max="43" width="9.00390625" style="3" bestFit="1" customWidth="1"/>
    <col min="44" max="246" width="8.75390625" style="3" customWidth="1"/>
  </cols>
  <sheetData>
    <row r="1" spans="1:18" ht="3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9"/>
      <c r="Q1" s="49"/>
      <c r="R1" s="9"/>
    </row>
    <row r="2" spans="1:26" s="1" customFormat="1" ht="39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0"/>
      <c r="P2" s="31"/>
      <c r="Q2" s="31"/>
      <c r="R2" s="50"/>
      <c r="S2" s="51"/>
      <c r="T2" s="51"/>
      <c r="U2" s="51"/>
      <c r="V2" s="51"/>
      <c r="W2" s="51"/>
      <c r="X2" s="51"/>
      <c r="Y2" s="61"/>
      <c r="Z2" s="61"/>
    </row>
    <row r="3" spans="1:246" s="1" customFormat="1" ht="45" customHeight="1">
      <c r="A3" s="14" t="s">
        <v>1</v>
      </c>
      <c r="B3" s="15" t="s">
        <v>2</v>
      </c>
      <c r="C3" s="15"/>
      <c r="D3" s="16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32"/>
      <c r="O3" s="33" t="s">
        <v>4</v>
      </c>
      <c r="P3" s="34"/>
      <c r="Q3" s="52"/>
      <c r="R3" s="53"/>
      <c r="S3" s="9"/>
      <c r="T3" s="9"/>
      <c r="U3" s="9"/>
      <c r="V3" s="9"/>
      <c r="W3" s="9"/>
      <c r="X3" s="9"/>
      <c r="Y3" s="10"/>
      <c r="Z3" s="10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</row>
    <row r="4" spans="1:26" s="1" customFormat="1" ht="39.75" customHeight="1">
      <c r="A4" s="18" t="s">
        <v>5</v>
      </c>
      <c r="B4" s="19"/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5"/>
      <c r="P4" s="19"/>
      <c r="Q4" s="19"/>
      <c r="R4" s="53"/>
      <c r="S4" s="51"/>
      <c r="T4" s="51"/>
      <c r="U4" s="51"/>
      <c r="V4" s="51"/>
      <c r="W4" s="51"/>
      <c r="X4" s="51"/>
      <c r="Y4" s="61"/>
      <c r="Z4" s="61"/>
    </row>
    <row r="5" spans="1:246" s="2" customFormat="1" ht="60" customHeight="1">
      <c r="A5" s="20" t="s">
        <v>6</v>
      </c>
      <c r="B5" s="21" t="s">
        <v>7</v>
      </c>
      <c r="C5" s="21" t="s">
        <v>8</v>
      </c>
      <c r="D5" s="21" t="s">
        <v>9</v>
      </c>
      <c r="E5" s="21" t="s">
        <v>10</v>
      </c>
      <c r="F5" s="21" t="s">
        <v>11</v>
      </c>
      <c r="G5" s="22" t="s">
        <v>12</v>
      </c>
      <c r="H5" s="22" t="s">
        <v>13</v>
      </c>
      <c r="I5" s="22" t="s">
        <v>14</v>
      </c>
      <c r="J5" s="36" t="s">
        <v>15</v>
      </c>
      <c r="K5" s="36" t="s">
        <v>16</v>
      </c>
      <c r="L5" s="37" t="s">
        <v>17</v>
      </c>
      <c r="M5" s="38" t="s">
        <v>18</v>
      </c>
      <c r="N5" s="38" t="s">
        <v>19</v>
      </c>
      <c r="O5" s="39" t="s">
        <v>20</v>
      </c>
      <c r="P5" s="40"/>
      <c r="Q5" s="54"/>
      <c r="R5" s="55"/>
      <c r="S5" s="56"/>
      <c r="T5" s="56"/>
      <c r="U5" s="56"/>
      <c r="V5" s="56"/>
      <c r="W5" s="56"/>
      <c r="X5" s="56"/>
      <c r="Y5" s="63"/>
      <c r="Z5" s="63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</row>
    <row r="6" spans="1:24" ht="39.75" customHeight="1">
      <c r="A6" s="23">
        <v>1</v>
      </c>
      <c r="B6" s="24" t="s">
        <v>21</v>
      </c>
      <c r="C6" s="25" t="s">
        <v>22</v>
      </c>
      <c r="D6" s="26" t="s">
        <v>22</v>
      </c>
      <c r="E6" s="27" t="s">
        <v>23</v>
      </c>
      <c r="F6" s="27" t="s">
        <v>24</v>
      </c>
      <c r="G6" s="28">
        <v>87.09</v>
      </c>
      <c r="H6" s="28">
        <v>22.5</v>
      </c>
      <c r="I6" s="28">
        <v>82</v>
      </c>
      <c r="J6" s="28">
        <v>37.5</v>
      </c>
      <c r="K6" s="28">
        <v>24</v>
      </c>
      <c r="L6" s="28">
        <f>(G6+H6+I6+J6+K6)/3</f>
        <v>84.36333333333333</v>
      </c>
      <c r="M6" s="41">
        <f>RANK(L6,$L$6:$L$8)</f>
        <v>1</v>
      </c>
      <c r="N6" s="42">
        <v>498600</v>
      </c>
      <c r="O6" s="43" t="s">
        <v>25</v>
      </c>
      <c r="P6" s="44" t="str">
        <f>B6</f>
        <v>通江县郑土豆农业科技有限公司</v>
      </c>
      <c r="Q6" s="57" t="str">
        <f>U6&amp;V6&amp;W6&amp;X6</f>
        <v>成交金额：498600.00元；</v>
      </c>
      <c r="R6" s="58" t="s">
        <v>26</v>
      </c>
      <c r="S6" s="56" t="str">
        <f>B6</f>
        <v>通江县郑土豆农业科技有限公司</v>
      </c>
      <c r="T6" s="56" t="s">
        <v>27</v>
      </c>
      <c r="U6" s="56" t="s">
        <v>28</v>
      </c>
      <c r="V6" s="56">
        <f>N6</f>
        <v>498600</v>
      </c>
      <c r="W6" s="56" t="s">
        <v>29</v>
      </c>
      <c r="X6" s="56" t="s">
        <v>30</v>
      </c>
    </row>
    <row r="7" spans="1:246" ht="39.75" customHeight="1">
      <c r="A7" s="23">
        <v>2</v>
      </c>
      <c r="B7" s="24" t="s">
        <v>31</v>
      </c>
      <c r="C7" s="25" t="s">
        <v>22</v>
      </c>
      <c r="D7" s="26" t="s">
        <v>22</v>
      </c>
      <c r="E7" s="27" t="s">
        <v>23</v>
      </c>
      <c r="F7" s="27" t="s">
        <v>24</v>
      </c>
      <c r="G7" s="28">
        <v>86.85</v>
      </c>
      <c r="H7" s="28">
        <v>45</v>
      </c>
      <c r="I7" s="28">
        <v>68</v>
      </c>
      <c r="J7" s="28">
        <v>28.5</v>
      </c>
      <c r="K7" s="28">
        <v>12</v>
      </c>
      <c r="L7" s="28">
        <f>(G7+H7+I7+J7+K7)/3</f>
        <v>80.11666666666666</v>
      </c>
      <c r="M7" s="41">
        <f>RANK(L7,$L$6:$L$8)</f>
        <v>2</v>
      </c>
      <c r="N7" s="42">
        <v>499860</v>
      </c>
      <c r="O7" s="45" t="s">
        <v>32</v>
      </c>
      <c r="P7" s="46" t="str">
        <f>B7</f>
        <v>广元市喜丰收农业科技开发有限公司</v>
      </c>
      <c r="Q7" s="59" t="str">
        <f>U7&amp;V7&amp;W7&amp;X7</f>
        <v>成交金额：499860.00元；</v>
      </c>
      <c r="R7" s="58" t="s">
        <v>32</v>
      </c>
      <c r="S7" s="56" t="str">
        <f>B7</f>
        <v>广元市喜丰收农业科技开发有限公司</v>
      </c>
      <c r="T7" s="56" t="s">
        <v>27</v>
      </c>
      <c r="U7" s="56" t="s">
        <v>28</v>
      </c>
      <c r="V7" s="56">
        <f>N7</f>
        <v>499860</v>
      </c>
      <c r="W7" s="56" t="s">
        <v>29</v>
      </c>
      <c r="X7" s="56" t="s">
        <v>30</v>
      </c>
      <c r="Y7" s="65"/>
      <c r="Z7" s="65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ht="39.75" customHeight="1">
      <c r="A8" s="23">
        <v>3</v>
      </c>
      <c r="B8" s="24" t="s">
        <v>33</v>
      </c>
      <c r="C8" s="25" t="s">
        <v>22</v>
      </c>
      <c r="D8" s="26" t="s">
        <v>22</v>
      </c>
      <c r="E8" s="27" t="s">
        <v>23</v>
      </c>
      <c r="F8" s="27" t="s">
        <v>24</v>
      </c>
      <c r="G8" s="28">
        <v>90</v>
      </c>
      <c r="H8" s="28">
        <v>45</v>
      </c>
      <c r="I8" s="28">
        <v>48</v>
      </c>
      <c r="J8" s="28">
        <v>25.5</v>
      </c>
      <c r="K8" s="28">
        <v>24</v>
      </c>
      <c r="L8" s="28">
        <f>(G8+H8+I8+J8+K8)/3</f>
        <v>77.5</v>
      </c>
      <c r="M8" s="41">
        <f>RANK(L8,$L$6:$L$8)</f>
        <v>3</v>
      </c>
      <c r="N8" s="42">
        <v>482400</v>
      </c>
      <c r="O8" s="47" t="s">
        <v>34</v>
      </c>
      <c r="P8" s="48" t="str">
        <f>B8</f>
        <v>通江忠宏商贸有限公司</v>
      </c>
      <c r="Q8" s="60" t="str">
        <f>U8&amp;V8&amp;W8&amp;X8</f>
        <v>成交金额：482400.00元。</v>
      </c>
      <c r="R8" s="58" t="s">
        <v>34</v>
      </c>
      <c r="S8" s="56" t="str">
        <f>B8</f>
        <v>通江忠宏商贸有限公司</v>
      </c>
      <c r="T8" s="56" t="s">
        <v>27</v>
      </c>
      <c r="U8" s="56" t="s">
        <v>28</v>
      </c>
      <c r="V8" s="56">
        <f>N8</f>
        <v>482400</v>
      </c>
      <c r="W8" s="56" t="s">
        <v>29</v>
      </c>
      <c r="X8" s="56" t="s">
        <v>35</v>
      </c>
      <c r="Y8" s="65"/>
      <c r="Z8" s="65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</sheetData>
  <sheetProtection/>
  <mergeCells count="7">
    <mergeCell ref="A1:P1"/>
    <mergeCell ref="A2:Q2"/>
    <mergeCell ref="B3:C3"/>
    <mergeCell ref="D3:N3"/>
    <mergeCell ref="O3:Q3"/>
    <mergeCell ref="A4:Q4"/>
    <mergeCell ref="O5:Q5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飞上天的鱼</cp:lastModifiedBy>
  <dcterms:created xsi:type="dcterms:W3CDTF">2016-01-02T10:55:55Z</dcterms:created>
  <dcterms:modified xsi:type="dcterms:W3CDTF">2023-01-10T02:04:12Z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CC359A741B894E1086BC507D9BD33F4C</vt:lpwstr>
  </property>
</Properties>
</file>